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3" l="1"/>
  <c r="C4" i="3"/>
  <c r="C24" i="3" s="1"/>
  <c r="C66" i="3" s="1"/>
  <c r="B13" i="3"/>
  <c r="C13" i="3"/>
  <c r="B17" i="3"/>
  <c r="C17" i="3"/>
  <c r="B27" i="3"/>
  <c r="C27" i="3"/>
  <c r="B32" i="3"/>
  <c r="C32" i="3"/>
  <c r="B43" i="3"/>
  <c r="C43" i="3"/>
  <c r="B48" i="3"/>
  <c r="C48" i="3"/>
  <c r="B55" i="3"/>
  <c r="C55" i="3"/>
  <c r="B61" i="3"/>
  <c r="C61" i="3"/>
  <c r="C64" i="3"/>
  <c r="B64" i="3" l="1"/>
  <c r="B24" i="3"/>
  <c r="C2" i="3"/>
  <c r="B66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<sst xmlns="http://schemas.openxmlformats.org/spreadsheetml/2006/main" count="56" uniqueCount="56">
  <si>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</si>
  <si>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</si>
  <si>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</si>
  <si>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</si>
  <si>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</si>
  <si>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</si>
  <si>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</si>
  <si>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</si>
  <si>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</si>
  <si>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</si>
  <si>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</si>
  <si>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</si>
  <si>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</si>
  <si>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</si>
  <si>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</si>
  <si>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</si>
  <si>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</si>
  <si>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</si>
  <si>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</si>
  <si>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</si>
  <si>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</si>
  <si>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</si>
  <si>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</si>
  <si>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</si>
  <si>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</si>
  <si>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</si>
  <si>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</si>
  <si>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</si>
  <si>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</si>
  <si>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</si>
  <si>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</si>
  <si>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</si>
  <si>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</si>
  <si>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</si>
  <si>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</si>
  <si>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</si>
  <si>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</si>
  <si>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</si>
  <si>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</si>
  <si>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</si>
  <si>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</si>
  <si>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</si>
  <si>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</si>
  <si>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</si>
  <si>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</si>
  <si>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</si>
  <si>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</si>
  <si>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</si>
  <si>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</si>
  <si>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</si>
  <si>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</si>
  <si>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</si>
  <si>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</si>
  <si>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</si>
  <si>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</si>
  <si>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Patronato de Explora
Estado de Actividades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</si>
</sst>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4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horizontal="right" vertical="top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1"/>
      <protection locked="0"/>
    </xf>
    <xf numFmtId="0" fontId="6" fillId="0" borderId="4" xfId="8" applyFont="1" applyBorder="1" applyAlignment="1" applyProtection="1">
      <alignment horizontal="center" vertical="center"/>
      <protection locked="0"/>
    </xf>
    <xf numFmtId="0" fontId="5" fillId="0" borderId="4" xfId="8" applyFont="1" applyBorder="1" applyAlignment="1" applyProtection="1">
      <alignment horizontal="left" vertical="top" wrapText="1" indent="2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0" fontId="6" fillId="0" borderId="4" xfId="8" applyFont="1" applyBorder="1" applyAlignment="1" applyProtection="1">
      <alignment horizontal="left" vertical="top" wrapText="1" indent="3"/>
      <protection locked="0"/>
    </xf>
    <xf numFmtId="4" fontId="6" fillId="0" borderId="4" xfId="8" applyNumberFormat="1" applyFont="1" applyBorder="1" applyAlignment="1" applyProtection="1">
      <alignment horizontal="right"/>
      <protection locked="0"/>
    </xf>
    <xf numFmtId="0" fontId="6" fillId="0" borderId="4" xfId="8" applyFont="1" applyBorder="1" applyAlignment="1" applyProtection="1">
      <alignment horizontal="left" vertical="top" wrapText="1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4" fontId="9" fillId="0" borderId="4" xfId="18" applyNumberFormat="1" applyFont="1" applyBorder="1" applyAlignment="1">
      <alignment horizontal="right" vertical="center"/>
    </xf>
    <xf numFmtId="4" fontId="9" fillId="0" borderId="4" xfId="19" applyNumberFormat="1" applyFont="1" applyBorder="1" applyAlignment="1">
      <alignment horizontal="right" vertical="center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20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3 2" xfId="17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8"/>
    <cellStyle name="Normal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B30" sqref="B3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7" t="s">
        <v>55</v>
      </c>
      <c r="B1" s="18"/>
      <c r="C1" s="19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  <c r="B3" s="7"/>
      <c r="C3" s="7"/>
    </row>
    <row r="4" spans="1:3" x14ac:dyDescent="0.2">
      <c r="A4" s="8" t="s">
        <v>2</v>
      </c>
      <c r="B4" s="9">
        <f>+B11</f>
        <v>34159387.310000002</v>
      </c>
      <c r="C4" s="9">
        <f>+C11</f>
        <v>21733596.920000002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6">
        <v>34159387.310000002</v>
      </c>
      <c r="C11" s="11">
        <v>21733596.920000002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f>+B15</f>
        <v>44815603.479999997</v>
      </c>
      <c r="C13" s="9">
        <f>+C15</f>
        <v>27110103.949999999</v>
      </c>
    </row>
    <row r="14" spans="1:3" ht="22.5" x14ac:dyDescent="0.2">
      <c r="A14" s="10" t="s">
        <v>11</v>
      </c>
      <c r="B14" s="11">
        <v>0</v>
      </c>
      <c r="C14" s="11">
        <v>0</v>
      </c>
    </row>
    <row r="15" spans="1:3" ht="11.25" customHeight="1" x14ac:dyDescent="0.2">
      <c r="A15" s="10" t="s">
        <v>12</v>
      </c>
      <c r="B15" s="15">
        <v>44815603.479999997</v>
      </c>
      <c r="C15" s="11">
        <v>27110103.949999999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f>+B18+B22</f>
        <v>926989.30999999994</v>
      </c>
      <c r="C17" s="9">
        <f>+C18+C22</f>
        <v>2532459.54</v>
      </c>
    </row>
    <row r="18" spans="1:3" ht="11.25" customHeight="1" x14ac:dyDescent="0.2">
      <c r="A18" s="10" t="s">
        <v>14</v>
      </c>
      <c r="B18" s="15">
        <v>922384.73</v>
      </c>
      <c r="C18" s="11">
        <v>1637998.69</v>
      </c>
    </row>
    <row r="19" spans="1:3" ht="11.25" customHeight="1" x14ac:dyDescent="0.2">
      <c r="A19" s="10" t="s">
        <v>15</v>
      </c>
      <c r="B19" s="15">
        <v>0</v>
      </c>
      <c r="C19" s="11">
        <v>0</v>
      </c>
    </row>
    <row r="20" spans="1:3" ht="11.25" customHeight="1" x14ac:dyDescent="0.2">
      <c r="A20" s="10" t="s">
        <v>16</v>
      </c>
      <c r="B20" s="15">
        <v>0</v>
      </c>
      <c r="C20" s="11">
        <v>0</v>
      </c>
    </row>
    <row r="21" spans="1:3" ht="11.25" customHeight="1" x14ac:dyDescent="0.2">
      <c r="A21" s="10" t="s">
        <v>17</v>
      </c>
      <c r="B21" s="15">
        <v>0</v>
      </c>
      <c r="C21" s="11">
        <v>0</v>
      </c>
    </row>
    <row r="22" spans="1:3" ht="11.25" customHeight="1" x14ac:dyDescent="0.2">
      <c r="A22" s="10" t="s">
        <v>18</v>
      </c>
      <c r="B22" s="15">
        <v>4604.58</v>
      </c>
      <c r="C22" s="11">
        <v>894460.85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f>+B4+B13+B17</f>
        <v>79901980.099999994</v>
      </c>
      <c r="C24" s="9">
        <f>+C4+C13+C17</f>
        <v>51376160.410000004</v>
      </c>
    </row>
    <row r="25" spans="1:3" ht="11.25" customHeight="1" x14ac:dyDescent="0.2">
      <c r="A25" s="13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f>+B28+B29+B30</f>
        <v>70196713.950000003</v>
      </c>
      <c r="C27" s="9">
        <f>+C28+C29+C30</f>
        <v>64683196.899999999</v>
      </c>
    </row>
    <row r="28" spans="1:3" ht="11.25" customHeight="1" x14ac:dyDescent="0.2">
      <c r="A28" s="10" t="s">
        <v>22</v>
      </c>
      <c r="B28" s="15">
        <v>32110380.710000001</v>
      </c>
      <c r="C28" s="11">
        <v>27000595.329999998</v>
      </c>
    </row>
    <row r="29" spans="1:3" ht="11.25" customHeight="1" x14ac:dyDescent="0.2">
      <c r="A29" s="10" t="s">
        <v>23</v>
      </c>
      <c r="B29" s="15">
        <v>4275888.0999999996</v>
      </c>
      <c r="C29" s="11">
        <v>5651754.71</v>
      </c>
    </row>
    <row r="30" spans="1:3" ht="11.25" customHeight="1" x14ac:dyDescent="0.2">
      <c r="A30" s="10" t="s">
        <v>24</v>
      </c>
      <c r="B30" s="15">
        <v>33810445.140000001</v>
      </c>
      <c r="C30" s="11">
        <v>32030846.859999999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f>SUM(B33:B41)</f>
        <v>42840</v>
      </c>
      <c r="C32" s="9">
        <f>SUM(C33:C41)</f>
        <v>0</v>
      </c>
    </row>
    <row r="33" spans="1:3" ht="11.25" customHeight="1" x14ac:dyDescent="0.2">
      <c r="A33" s="10" t="s">
        <v>26</v>
      </c>
      <c r="B33" s="11">
        <v>42840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0</v>
      </c>
      <c r="C36" s="11">
        <v>0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f>SUM(B44:B46)</f>
        <v>0</v>
      </c>
      <c r="C43" s="9">
        <f>SUM(C44:C46)</f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f>SUM(B49:B53)</f>
        <v>0</v>
      </c>
      <c r="C48" s="9">
        <f>SUM(C49:C53)</f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f>+B56</f>
        <v>25894253.41</v>
      </c>
      <c r="C55" s="9">
        <f>+C56</f>
        <v>27144770.129999999</v>
      </c>
    </row>
    <row r="56" spans="1:3" ht="11.25" customHeight="1" x14ac:dyDescent="0.2">
      <c r="A56" s="10" t="s">
        <v>46</v>
      </c>
      <c r="B56" s="15">
        <v>25894253.41</v>
      </c>
      <c r="C56" s="11">
        <v>27144770.129999999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1">
        <v>0</v>
      </c>
      <c r="C59" s="11">
        <v>0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50</v>
      </c>
      <c r="B61" s="9">
        <f>+B62</f>
        <v>0</v>
      </c>
      <c r="C61" s="9">
        <f>+C62</f>
        <v>0</v>
      </c>
    </row>
    <row r="62" spans="1:3" ht="11.25" customHeight="1" x14ac:dyDescent="0.2">
      <c r="A62" s="10" t="s">
        <v>51</v>
      </c>
      <c r="B62" s="11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14">
        <f>+B27+B32+B43+B48+B55+B61</f>
        <v>96133807.359999999</v>
      </c>
      <c r="C64" s="14">
        <f>+C27+C32+C43+C48+C55+C61</f>
        <v>91827967.030000001</v>
      </c>
    </row>
    <row r="65" spans="1:3" ht="11.25" customHeight="1" x14ac:dyDescent="0.2">
      <c r="A65" s="13"/>
      <c r="B65" s="7"/>
      <c r="C65" s="7"/>
    </row>
    <row r="66" spans="1:3" s="2" customFormat="1" x14ac:dyDescent="0.2">
      <c r="A66" s="6" t="s">
        <v>53</v>
      </c>
      <c r="B66" s="9">
        <f>+B24-B64</f>
        <v>-16231827.260000005</v>
      </c>
      <c r="C66" s="9">
        <f>+C24-C64</f>
        <v>-40451806.619999997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Contador</cp:lastModifiedBy>
  <cp:revision/>
  <dcterms:created xsi:type="dcterms:W3CDTF">2012-12-11T20:29:16Z</dcterms:created>
  <dcterms:modified xsi:type="dcterms:W3CDTF">2026-01-21T18:43:59Z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